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31.12.2020" sheetId="1" r:id="rId1"/>
  </sheets>
  <definedNames>
    <definedName name="_xlnm._FilterDatabase" localSheetId="0" hidden="1">'31.12.2020'!$A$3:$I$36</definedName>
    <definedName name="_xlnm.Print_Titles" localSheetId="0">'31.12.2020'!$4:$4</definedName>
  </definedNames>
  <calcPr fullCalcOnLoad="1"/>
</workbook>
</file>

<file path=xl/sharedStrings.xml><?xml version="1.0" encoding="utf-8"?>
<sst xmlns="http://schemas.openxmlformats.org/spreadsheetml/2006/main" count="84" uniqueCount="63">
  <si>
    <t>Dział</t>
  </si>
  <si>
    <t>Rozdział</t>
  </si>
  <si>
    <t>Paragraf</t>
  </si>
  <si>
    <t>Treść</t>
  </si>
  <si>
    <t>010</t>
  </si>
  <si>
    <t>Rolnictwo i łowiectwo</t>
  </si>
  <si>
    <t>01095</t>
  </si>
  <si>
    <t>Pozostała działalność</t>
  </si>
  <si>
    <t>2010</t>
  </si>
  <si>
    <t>750</t>
  </si>
  <si>
    <t>Administracja publiczna</t>
  </si>
  <si>
    <t>75011</t>
  </si>
  <si>
    <t>Urzędy wojewódzkie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</si>
  <si>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</si>
  <si>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</si>
  <si>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</si>
  <si>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</si>
  <si>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801</t>
  </si>
  <si>
    <t>Oświata i wychowanie</t>
  </si>
  <si>
    <t>852</t>
  </si>
  <si>
    <t>Pomoc społeczna</t>
  </si>
  <si>
    <t>Świadczenia rodzinne, świadczenia z funduszu alimentacyjneego oraz składki na ubezpieczenia emerytalne i rentowe z ubezpieczenia społecznego</t>
  </si>
  <si>
    <t>85215</t>
  </si>
  <si>
    <t>Dodatki mieszkaniowe</t>
  </si>
  <si>
    <t>1</t>
  </si>
  <si>
    <t>2</t>
  </si>
  <si>
    <t>3</t>
  </si>
  <si>
    <t>4</t>
  </si>
  <si>
    <t>5</t>
  </si>
  <si>
    <t>6</t>
  </si>
  <si>
    <t>7</t>
  </si>
  <si>
    <t>% wykonania</t>
  </si>
  <si>
    <t>Zmiany w ciągu roku</t>
  </si>
  <si>
    <t>8</t>
  </si>
  <si>
    <t>9</t>
  </si>
  <si>
    <t>Plan
początkowy</t>
  </si>
  <si>
    <t>Plan
po zmianach</t>
  </si>
  <si>
    <t>Wykonanie</t>
  </si>
  <si>
    <t>Załącznik Nr 3</t>
  </si>
  <si>
    <t>Dotacje celowe otrzymane z budżetu państwa na realizację zadań bieżących 
z zakresu administracji rządowej oraz innych zadań zleconych gminie 
(związkom gmin, związkom powiatowo-gminnym) ustawami</t>
  </si>
  <si>
    <t>Świadczenie wychowawcze</t>
  </si>
  <si>
    <t>2060</t>
  </si>
  <si>
    <t>Dotacje celowe otrzymane z budżetu państwa na zadania bieżące z zakresu administracji rządowej zlecone gminom (związkom gmin, związkom powiatowo-gminnym), związane z realizacją śwaidczenia wychowawczego stanowiącego pomoc państwa w wychowywaniu dzieci</t>
  </si>
  <si>
    <t>Dotacje na zadania zlecone ogółem</t>
  </si>
  <si>
    <t>855</t>
  </si>
  <si>
    <t>Rodzina</t>
  </si>
  <si>
    <t>85503</t>
  </si>
  <si>
    <t>Karta Dużej Rodziny</t>
  </si>
  <si>
    <t>85502</t>
  </si>
  <si>
    <t>85501</t>
  </si>
  <si>
    <t>Zapewnienie uczniom prawa do bezpłatnego dostępu do podręczników, materiałów edukacyjnych lub materiałów ćwiczeniowych</t>
  </si>
  <si>
    <t>85504</t>
  </si>
  <si>
    <t>Wspieranie rodziny</t>
  </si>
  <si>
    <t>80153</t>
  </si>
  <si>
    <t>85513</t>
  </si>
  <si>
    <t>Składki na ubezpieczenie zdrowotne opłacane za osoby pobierajace niektóre świadczenia rodzinne, zgodnie z przepisami ustawy o świadczeniach rodzinnych oraz za osoby pobierające zasiłki dla opiekunów, zgodnie z przepisami ustawy z dnia 4 kwietnia 2014 r. o ustaleniu i wypłacie zasiłków dla opiekunów</t>
  </si>
  <si>
    <t>Dotacje celowe otrzymane z budżetu państwa na realizację zadań bieżących z zakresu administracji rządowej oraz innych zadań zleconych gminie (związkom gmin, związkom powiatowo-gminnym) ustawami</t>
  </si>
  <si>
    <t>75113</t>
  </si>
  <si>
    <t>Realizacja dotacji na zadania z zakresu administracji rządowej oraz innych zadań zleconych
 na dzień 31 grudnia 2020 roku</t>
  </si>
  <si>
    <t>75056</t>
  </si>
  <si>
    <t>75107</t>
  </si>
  <si>
    <t>Spis powszechny i inne</t>
  </si>
  <si>
    <t>Wybory Prezydenta Rzeczypospolitej Polskiej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</si>
</sst>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4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10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10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10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4" fontId="8" fillId="37" borderId="14" xfId="0" applyNumberFormat="1" applyFont="1" applyFill="1" applyBorder="1" applyAlignment="1" applyProtection="1">
      <alignment horizontal="right" vertical="center" wrapText="1"/>
      <protection locked="0"/>
    </xf>
    <xf numFmtId="164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10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37" borderId="18" xfId="0" applyNumberFormat="1" applyFont="1" applyFill="1" applyBorder="1" applyAlignment="1" applyProtection="1">
      <alignment horizontal="center" vertical="center" wrapText="1"/>
      <protection locked="0"/>
    </xf>
    <xf numFmtId="49" fontId="8" fillId="37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37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NumberFormat="1" applyFont="1" applyFill="1" applyBorder="1" applyAlignment="1" applyProtection="1">
      <alignment horizontal="left"/>
      <protection locked="0"/>
    </xf>
    <xf numFmtId="10" fontId="8" fillId="37" borderId="10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tabSelected="1" view="pageBreakPreview" zoomScaleSheetLayoutView="100" workbookViewId="0" topLeftCell="A29">
      <selection activeCell="I38" sqref="I38"/>
    </sheetView>
  </sheetViews>
  <sheetFormatPr defaultColWidth="9.33203125" defaultRowHeight="12.75"/>
  <cols>
    <col min="1" max="1" width="6.83203125" style="1" customWidth="1"/>
    <col min="2" max="2" width="9.83203125" style="1" customWidth="1"/>
    <col min="3" max="3" width="9.66015625" style="1" customWidth="1"/>
    <col min="4" max="4" width="70.33203125" style="1" customWidth="1"/>
    <col min="5" max="8" width="17.33203125" style="1" customWidth="1"/>
    <col min="9" max="9" width="10.66015625" style="1" customWidth="1"/>
    <col min="10" max="16384" width="9.33203125" style="1" customWidth="1"/>
  </cols>
  <sheetData>
    <row r="1" spans="1:9" ht="15.75">
      <c r="A1" s="38" t="s">
        <v>38</v>
      </c>
      <c r="B1" s="38"/>
      <c r="C1" s="38"/>
      <c r="D1" s="38"/>
      <c r="E1" s="38"/>
      <c r="F1" s="38"/>
      <c r="G1" s="38"/>
      <c r="H1" s="38"/>
      <c r="I1" s="38"/>
    </row>
    <row r="2" spans="1:9" ht="43.5" customHeight="1">
      <c r="A2" s="39" t="s">
        <v>58</v>
      </c>
      <c r="B2" s="40"/>
      <c r="C2" s="40"/>
      <c r="D2" s="40"/>
      <c r="E2" s="40"/>
      <c r="F2" s="40"/>
      <c r="G2" s="40"/>
      <c r="H2" s="40"/>
      <c r="I2" s="40"/>
    </row>
    <row r="3" spans="1:9" ht="45.7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35</v>
      </c>
      <c r="F3" s="3" t="s">
        <v>32</v>
      </c>
      <c r="G3" s="3" t="s">
        <v>36</v>
      </c>
      <c r="H3" s="3" t="s">
        <v>37</v>
      </c>
      <c r="I3" s="2" t="s">
        <v>31</v>
      </c>
    </row>
    <row r="4" spans="1:9" s="5" customFormat="1" ht="9" customHeight="1">
      <c r="A4" s="4" t="s">
        <v>24</v>
      </c>
      <c r="B4" s="4" t="s">
        <v>25</v>
      </c>
      <c r="C4" s="4" t="s">
        <v>26</v>
      </c>
      <c r="D4" s="4" t="s">
        <v>27</v>
      </c>
      <c r="E4" s="4" t="s">
        <v>28</v>
      </c>
      <c r="F4" s="4" t="s">
        <v>29</v>
      </c>
      <c r="G4" s="4" t="s">
        <v>30</v>
      </c>
      <c r="H4" s="4" t="s">
        <v>33</v>
      </c>
      <c r="I4" s="4" t="s">
        <v>34</v>
      </c>
    </row>
    <row r="5" spans="1:9" ht="16.5" customHeight="1">
      <c r="A5" s="6" t="s">
        <v>4</v>
      </c>
      <c r="B5" s="6"/>
      <c r="C5" s="6"/>
      <c r="D5" s="7" t="s">
        <v>5</v>
      </c>
      <c r="E5" s="8">
        <f>SUM(E6)</f>
        <v>0</v>
      </c>
      <c r="F5" s="8">
        <f>SUM(F6)</f>
        <v>702478.16</v>
      </c>
      <c r="G5" s="8">
        <f>SUM(G6)</f>
        <v>702478.16</v>
      </c>
      <c r="H5" s="8">
        <f>SUM(H6)</f>
        <v>701917.16</v>
      </c>
      <c r="I5" s="9">
        <f aca="true" t="shared" si="0" ref="I5:I10">H5/G5</f>
        <v>0.999201398659853</v>
      </c>
    </row>
    <row r="6" spans="1:9" ht="16.5" customHeight="1">
      <c r="A6" s="10"/>
      <c r="B6" s="11" t="s">
        <v>6</v>
      </c>
      <c r="C6" s="11"/>
      <c r="D6" s="12" t="s">
        <v>7</v>
      </c>
      <c r="E6" s="13">
        <f>SUM(E7:E7)</f>
        <v>0</v>
      </c>
      <c r="F6" s="13">
        <f>SUM(F7:F7)</f>
        <v>702478.16</v>
      </c>
      <c r="G6" s="13">
        <f>SUM(G7:G7)</f>
        <v>702478.16</v>
      </c>
      <c r="H6" s="13">
        <f>SUM(H7:H7)</f>
        <v>701917.16</v>
      </c>
      <c r="I6" s="14">
        <f t="shared" si="0"/>
        <v>0.999201398659853</v>
      </c>
    </row>
    <row r="7" spans="1:9" ht="36.75" customHeight="1">
      <c r="A7" s="10"/>
      <c r="B7" s="10"/>
      <c r="C7" s="15" t="s">
        <v>8</v>
      </c>
      <c r="D7" s="16" t="s">
        <v>39</v>
      </c>
      <c r="E7" s="17">
        <v>0</v>
      </c>
      <c r="F7" s="17">
        <f>G7-E7</f>
        <v>702478.16</v>
      </c>
      <c r="G7" s="17">
        <v>702478.16</v>
      </c>
      <c r="H7" s="17">
        <v>701917.16</v>
      </c>
      <c r="I7" s="18">
        <f>H7/G7</f>
        <v>0.999201398659853</v>
      </c>
    </row>
    <row r="8" spans="1:9" ht="16.5" customHeight="1">
      <c r="A8" s="6" t="s">
        <v>9</v>
      </c>
      <c r="B8" s="6"/>
      <c r="C8" s="6"/>
      <c r="D8" s="7" t="s">
        <v>10</v>
      </c>
      <c r="E8" s="8">
        <f>SUM(E10+E11)</f>
        <v>70723</v>
      </c>
      <c r="F8" s="8">
        <f>SUM(F10+F11)</f>
        <v>39877</v>
      </c>
      <c r="G8" s="8">
        <f>SUM(G10+G11)</f>
        <v>110600</v>
      </c>
      <c r="H8" s="8">
        <f>SUM(H10+H11)</f>
        <v>104556.3</v>
      </c>
      <c r="I8" s="9">
        <f t="shared" si="0"/>
        <v>0.9453553345388789</v>
      </c>
    </row>
    <row r="9" spans="1:9" ht="16.5" customHeight="1">
      <c r="A9" s="19"/>
      <c r="B9" s="11" t="s">
        <v>11</v>
      </c>
      <c r="C9" s="11"/>
      <c r="D9" s="12" t="s">
        <v>12</v>
      </c>
      <c r="E9" s="13">
        <f>SUM(E10:E10)</f>
        <v>70723</v>
      </c>
      <c r="F9" s="13">
        <f>SUM(F10:F10)</f>
        <v>12553</v>
      </c>
      <c r="G9" s="13">
        <f>SUM(G10:G10)</f>
        <v>83276</v>
      </c>
      <c r="H9" s="13">
        <f>SUM(H10:H10)</f>
        <v>83276</v>
      </c>
      <c r="I9" s="14">
        <f t="shared" si="0"/>
        <v>1</v>
      </c>
    </row>
    <row r="10" spans="1:9" ht="36.75" customHeight="1">
      <c r="A10" s="10"/>
      <c r="B10" s="10"/>
      <c r="C10" s="15" t="s">
        <v>8</v>
      </c>
      <c r="D10" s="16" t="s">
        <v>39</v>
      </c>
      <c r="E10" s="17">
        <v>70723</v>
      </c>
      <c r="F10" s="17">
        <f>G10-E10</f>
        <v>12553</v>
      </c>
      <c r="G10" s="17">
        <v>83276</v>
      </c>
      <c r="H10" s="17">
        <v>83276</v>
      </c>
      <c r="I10" s="18">
        <f t="shared" si="0"/>
        <v>1</v>
      </c>
    </row>
    <row r="11" spans="1:9" ht="18" customHeight="1">
      <c r="A11" s="10"/>
      <c r="B11" s="11" t="s">
        <v>59</v>
      </c>
      <c r="C11" s="11"/>
      <c r="D11" s="12" t="s">
        <v>61</v>
      </c>
      <c r="E11" s="13">
        <f>SUM(E12:E12)</f>
        <v>0</v>
      </c>
      <c r="F11" s="13">
        <f>SUM(F12:F12)</f>
        <v>27324</v>
      </c>
      <c r="G11" s="13">
        <f>SUM(G12:G12)</f>
        <v>27324</v>
      </c>
      <c r="H11" s="13">
        <f>SUM(H12:H12)</f>
        <v>21280.3</v>
      </c>
      <c r="I11" s="14">
        <f aca="true" t="shared" si="1" ref="I11:I17">H11/G11</f>
        <v>0.7788134972917581</v>
      </c>
    </row>
    <row r="12" spans="1:9" ht="36.75" customHeight="1">
      <c r="A12" s="29"/>
      <c r="B12" s="29"/>
      <c r="C12" s="25" t="s">
        <v>8</v>
      </c>
      <c r="D12" s="30" t="s">
        <v>39</v>
      </c>
      <c r="E12" s="31">
        <v>0</v>
      </c>
      <c r="F12" s="31">
        <f>G12-E12</f>
        <v>27324</v>
      </c>
      <c r="G12" s="31">
        <v>27324</v>
      </c>
      <c r="H12" s="31">
        <v>21280.3</v>
      </c>
      <c r="I12" s="32">
        <f t="shared" si="1"/>
        <v>0.7788134972917581</v>
      </c>
    </row>
    <row r="13" spans="1:9" ht="27" customHeight="1">
      <c r="A13" s="6" t="s">
        <v>13</v>
      </c>
      <c r="B13" s="6"/>
      <c r="C13" s="6"/>
      <c r="D13" s="7" t="s">
        <v>14</v>
      </c>
      <c r="E13" s="8">
        <f>E14+E16+E18</f>
        <v>1848</v>
      </c>
      <c r="F13" s="8">
        <f>F14+F16+F18</f>
        <v>60719</v>
      </c>
      <c r="G13" s="8">
        <f>G14+G16+G18</f>
        <v>62567</v>
      </c>
      <c r="H13" s="8">
        <f>H14+H16+H18</f>
        <v>62567</v>
      </c>
      <c r="I13" s="9">
        <f t="shared" si="1"/>
        <v>1</v>
      </c>
    </row>
    <row r="14" spans="1:9" ht="18" customHeight="1">
      <c r="A14" s="10"/>
      <c r="B14" s="11" t="s">
        <v>15</v>
      </c>
      <c r="C14" s="11"/>
      <c r="D14" s="12" t="s">
        <v>16</v>
      </c>
      <c r="E14" s="13">
        <f>E15</f>
        <v>1848</v>
      </c>
      <c r="F14" s="13">
        <f>F15</f>
        <v>0</v>
      </c>
      <c r="G14" s="13">
        <f>G15</f>
        <v>1848</v>
      </c>
      <c r="H14" s="13">
        <f>H15</f>
        <v>1848</v>
      </c>
      <c r="I14" s="14">
        <f t="shared" si="1"/>
        <v>1</v>
      </c>
    </row>
    <row r="15" spans="1:9" ht="36.75" customHeight="1">
      <c r="A15" s="10"/>
      <c r="B15" s="10"/>
      <c r="C15" s="15" t="s">
        <v>8</v>
      </c>
      <c r="D15" s="16" t="s">
        <v>39</v>
      </c>
      <c r="E15" s="17">
        <v>1848</v>
      </c>
      <c r="F15" s="17">
        <f>G15-E15</f>
        <v>0</v>
      </c>
      <c r="G15" s="17">
        <v>1848</v>
      </c>
      <c r="H15" s="17">
        <v>1848</v>
      </c>
      <c r="I15" s="18">
        <f t="shared" si="1"/>
        <v>1</v>
      </c>
    </row>
    <row r="16" spans="1:9" ht="18" customHeight="1">
      <c r="A16" s="10"/>
      <c r="B16" s="11" t="s">
        <v>60</v>
      </c>
      <c r="C16" s="11"/>
      <c r="D16" s="12" t="s">
        <v>62</v>
      </c>
      <c r="E16" s="13">
        <f aca="true" t="shared" si="2" ref="E16:H18">E17</f>
        <v>0</v>
      </c>
      <c r="F16" s="13">
        <f t="shared" si="2"/>
        <v>60719</v>
      </c>
      <c r="G16" s="13">
        <f t="shared" si="2"/>
        <v>60719</v>
      </c>
      <c r="H16" s="13">
        <f t="shared" si="2"/>
        <v>60719</v>
      </c>
      <c r="I16" s="14">
        <f t="shared" si="1"/>
        <v>1</v>
      </c>
    </row>
    <row r="17" spans="1:9" ht="36.75" customHeight="1">
      <c r="A17" s="33"/>
      <c r="B17" s="33"/>
      <c r="C17" s="25" t="s">
        <v>8</v>
      </c>
      <c r="D17" s="30" t="s">
        <v>56</v>
      </c>
      <c r="E17" s="31">
        <v>0</v>
      </c>
      <c r="F17" s="31">
        <f>G17-E17</f>
        <v>60719</v>
      </c>
      <c r="G17" s="31">
        <v>60719</v>
      </c>
      <c r="H17" s="31">
        <v>60719</v>
      </c>
      <c r="I17" s="32">
        <f t="shared" si="1"/>
        <v>1</v>
      </c>
    </row>
    <row r="18" spans="1:9" ht="12.75" hidden="1">
      <c r="A18" s="10"/>
      <c r="B18" s="11" t="s">
        <v>57</v>
      </c>
      <c r="C18" s="11"/>
      <c r="D18" s="12"/>
      <c r="E18" s="13">
        <f t="shared" si="2"/>
        <v>0</v>
      </c>
      <c r="F18" s="13">
        <f t="shared" si="2"/>
        <v>0</v>
      </c>
      <c r="G18" s="13">
        <f t="shared" si="2"/>
        <v>0</v>
      </c>
      <c r="H18" s="13">
        <f t="shared" si="2"/>
        <v>0</v>
      </c>
      <c r="I18" s="14"/>
    </row>
    <row r="19" spans="1:9" ht="36.75" customHeight="1" hidden="1">
      <c r="A19" s="21"/>
      <c r="B19" s="21"/>
      <c r="C19" s="25" t="s">
        <v>8</v>
      </c>
      <c r="D19" s="16" t="s">
        <v>56</v>
      </c>
      <c r="E19" s="17"/>
      <c r="F19" s="17">
        <f>G19-E19</f>
        <v>0</v>
      </c>
      <c r="G19" s="17"/>
      <c r="H19" s="17"/>
      <c r="I19" s="18"/>
    </row>
    <row r="20" spans="1:9" ht="16.5" customHeight="1">
      <c r="A20" s="6" t="s">
        <v>17</v>
      </c>
      <c r="B20" s="6"/>
      <c r="C20" s="6"/>
      <c r="D20" s="7" t="s">
        <v>18</v>
      </c>
      <c r="E20" s="8">
        <f aca="true" t="shared" si="3" ref="E20:H21">E21</f>
        <v>0</v>
      </c>
      <c r="F20" s="8">
        <f t="shared" si="3"/>
        <v>89476.99</v>
      </c>
      <c r="G20" s="8">
        <f t="shared" si="3"/>
        <v>89476.99</v>
      </c>
      <c r="H20" s="8">
        <f t="shared" si="3"/>
        <v>89218.37</v>
      </c>
      <c r="I20" s="9">
        <f aca="true" t="shared" si="4" ref="I20:I32">H20/G20</f>
        <v>0.997109647966477</v>
      </c>
    </row>
    <row r="21" spans="1:9" ht="27" customHeight="1">
      <c r="A21" s="10"/>
      <c r="B21" s="11" t="s">
        <v>53</v>
      </c>
      <c r="C21" s="11"/>
      <c r="D21" s="12" t="s">
        <v>50</v>
      </c>
      <c r="E21" s="13">
        <f t="shared" si="3"/>
        <v>0</v>
      </c>
      <c r="F21" s="13">
        <f t="shared" si="3"/>
        <v>89476.99</v>
      </c>
      <c r="G21" s="13">
        <f t="shared" si="3"/>
        <v>89476.99</v>
      </c>
      <c r="H21" s="13">
        <f t="shared" si="3"/>
        <v>89218.37</v>
      </c>
      <c r="I21" s="14">
        <f t="shared" si="4"/>
        <v>0.997109647966477</v>
      </c>
    </row>
    <row r="22" spans="1:9" ht="36.75" customHeight="1">
      <c r="A22" s="20"/>
      <c r="B22" s="21"/>
      <c r="C22" s="15" t="s">
        <v>8</v>
      </c>
      <c r="D22" s="16" t="s">
        <v>39</v>
      </c>
      <c r="E22" s="17">
        <v>0</v>
      </c>
      <c r="F22" s="17">
        <f>G22-E22</f>
        <v>89476.99</v>
      </c>
      <c r="G22" s="17">
        <v>89476.99</v>
      </c>
      <c r="H22" s="17">
        <v>89218.37</v>
      </c>
      <c r="I22" s="18">
        <f t="shared" si="4"/>
        <v>0.997109647966477</v>
      </c>
    </row>
    <row r="23" spans="1:9" ht="15" customHeight="1">
      <c r="A23" s="6" t="s">
        <v>19</v>
      </c>
      <c r="B23" s="6"/>
      <c r="C23" s="6"/>
      <c r="D23" s="7" t="s">
        <v>20</v>
      </c>
      <c r="E23" s="8">
        <f aca="true" t="shared" si="5" ref="E23:H24">E24</f>
        <v>0</v>
      </c>
      <c r="F23" s="8">
        <f t="shared" si="5"/>
        <v>150</v>
      </c>
      <c r="G23" s="8">
        <f t="shared" si="5"/>
        <v>150</v>
      </c>
      <c r="H23" s="8">
        <f t="shared" si="5"/>
        <v>0</v>
      </c>
      <c r="I23" s="9">
        <f>H23/G23</f>
        <v>0</v>
      </c>
    </row>
    <row r="24" spans="1:9" ht="16.5" customHeight="1">
      <c r="A24" s="34"/>
      <c r="B24" s="11" t="s">
        <v>22</v>
      </c>
      <c r="C24" s="11"/>
      <c r="D24" s="12" t="s">
        <v>23</v>
      </c>
      <c r="E24" s="13">
        <f t="shared" si="5"/>
        <v>0</v>
      </c>
      <c r="F24" s="13">
        <f t="shared" si="5"/>
        <v>150</v>
      </c>
      <c r="G24" s="13">
        <f t="shared" si="5"/>
        <v>150</v>
      </c>
      <c r="H24" s="13">
        <f t="shared" si="5"/>
        <v>0</v>
      </c>
      <c r="I24" s="14">
        <f>H24/G24</f>
        <v>0</v>
      </c>
    </row>
    <row r="25" spans="1:9" ht="36.75" customHeight="1">
      <c r="A25" s="27"/>
      <c r="B25" s="28"/>
      <c r="C25" s="15" t="s">
        <v>8</v>
      </c>
      <c r="D25" s="16" t="s">
        <v>39</v>
      </c>
      <c r="E25" s="17">
        <v>0</v>
      </c>
      <c r="F25" s="17">
        <f>G25-E25</f>
        <v>150</v>
      </c>
      <c r="G25" s="17">
        <v>150</v>
      </c>
      <c r="H25" s="17">
        <v>0</v>
      </c>
      <c r="I25" s="18">
        <f>H25/G25</f>
        <v>0</v>
      </c>
    </row>
    <row r="26" spans="1:9" ht="15" customHeight="1">
      <c r="A26" s="26" t="s">
        <v>44</v>
      </c>
      <c r="B26" s="26"/>
      <c r="C26" s="6"/>
      <c r="D26" s="7" t="s">
        <v>45</v>
      </c>
      <c r="E26" s="8">
        <f>E27+E29+E31+E33+E35</f>
        <v>15361994</v>
      </c>
      <c r="F26" s="8">
        <f>F27+F29+F31+F33+F35</f>
        <v>-276294</v>
      </c>
      <c r="G26" s="8">
        <f>G27+G29+G31+G33+G35</f>
        <v>15085700</v>
      </c>
      <c r="H26" s="8">
        <f>H27+H29+H31+H33+H35</f>
        <v>14875220.559999999</v>
      </c>
      <c r="I26" s="9">
        <f t="shared" si="4"/>
        <v>0.9860477511815825</v>
      </c>
    </row>
    <row r="27" spans="1:9" ht="16.5" customHeight="1">
      <c r="A27" s="10"/>
      <c r="B27" s="11" t="s">
        <v>49</v>
      </c>
      <c r="C27" s="11"/>
      <c r="D27" s="12" t="s">
        <v>40</v>
      </c>
      <c r="E27" s="13">
        <f>SUM(E28:E28)</f>
        <v>12145750</v>
      </c>
      <c r="F27" s="13">
        <f>SUM(F28:F28)</f>
        <v>-884730</v>
      </c>
      <c r="G27" s="13">
        <f>SUM(G28:G28)</f>
        <v>11261020</v>
      </c>
      <c r="H27" s="13">
        <f>SUM(H28:H28)</f>
        <v>11110490.13</v>
      </c>
      <c r="I27" s="14">
        <f t="shared" si="4"/>
        <v>0.9866326611621328</v>
      </c>
    </row>
    <row r="28" spans="1:9" ht="52.5" customHeight="1">
      <c r="A28" s="10"/>
      <c r="B28" s="22"/>
      <c r="C28" s="15" t="s">
        <v>41</v>
      </c>
      <c r="D28" s="16" t="s">
        <v>42</v>
      </c>
      <c r="E28" s="17">
        <v>12145750</v>
      </c>
      <c r="F28" s="17">
        <f>G28-E28</f>
        <v>-884730</v>
      </c>
      <c r="G28" s="17">
        <v>11261020</v>
      </c>
      <c r="H28" s="17">
        <v>11110490.13</v>
      </c>
      <c r="I28" s="18">
        <f t="shared" si="4"/>
        <v>0.9866326611621328</v>
      </c>
    </row>
    <row r="29" spans="1:9" ht="27" customHeight="1">
      <c r="A29" s="10"/>
      <c r="B29" s="11" t="s">
        <v>48</v>
      </c>
      <c r="C29" s="11"/>
      <c r="D29" s="12" t="s">
        <v>21</v>
      </c>
      <c r="E29" s="13">
        <f>SUM(E30:E30)</f>
        <v>3196804</v>
      </c>
      <c r="F29" s="13">
        <f>SUM(F30:F30)</f>
        <v>173196</v>
      </c>
      <c r="G29" s="13">
        <f>SUM(G30:G30)</f>
        <v>3370000</v>
      </c>
      <c r="H29" s="13">
        <f>SUM(H30:H30)</f>
        <v>3338842.36</v>
      </c>
      <c r="I29" s="14">
        <f>H29/G29</f>
        <v>0.9907544094955489</v>
      </c>
    </row>
    <row r="30" spans="1:9" ht="36.75" customHeight="1">
      <c r="A30" s="10"/>
      <c r="B30" s="22"/>
      <c r="C30" s="15" t="s">
        <v>8</v>
      </c>
      <c r="D30" s="16" t="s">
        <v>39</v>
      </c>
      <c r="E30" s="17">
        <v>3196804</v>
      </c>
      <c r="F30" s="17">
        <f>G30-E30</f>
        <v>173196</v>
      </c>
      <c r="G30" s="17">
        <v>3370000</v>
      </c>
      <c r="H30" s="17">
        <v>3338842.36</v>
      </c>
      <c r="I30" s="18">
        <f>H30/G30</f>
        <v>0.9907544094955489</v>
      </c>
    </row>
    <row r="31" spans="1:9" ht="16.5" customHeight="1">
      <c r="A31" s="10"/>
      <c r="B31" s="11" t="s">
        <v>46</v>
      </c>
      <c r="C31" s="11"/>
      <c r="D31" s="12" t="s">
        <v>47</v>
      </c>
      <c r="E31" s="13">
        <f>SUM(E32:E32)</f>
        <v>0</v>
      </c>
      <c r="F31" s="13">
        <f>SUM(F32:F32)</f>
        <v>600</v>
      </c>
      <c r="G31" s="13">
        <f>SUM(G32:G32)</f>
        <v>600</v>
      </c>
      <c r="H31" s="13">
        <f>SUM(H32:H32)</f>
        <v>390.37</v>
      </c>
      <c r="I31" s="14">
        <f t="shared" si="4"/>
        <v>0.6506166666666666</v>
      </c>
    </row>
    <row r="32" spans="1:9" ht="36.75" customHeight="1">
      <c r="A32" s="10"/>
      <c r="B32" s="10"/>
      <c r="C32" s="15" t="s">
        <v>8</v>
      </c>
      <c r="D32" s="16" t="s">
        <v>39</v>
      </c>
      <c r="E32" s="17">
        <v>0</v>
      </c>
      <c r="F32" s="17">
        <f>G32-E32</f>
        <v>600</v>
      </c>
      <c r="G32" s="17">
        <v>600</v>
      </c>
      <c r="H32" s="17">
        <v>390.37</v>
      </c>
      <c r="I32" s="18">
        <f t="shared" si="4"/>
        <v>0.6506166666666666</v>
      </c>
    </row>
    <row r="33" spans="1:9" ht="16.5" customHeight="1">
      <c r="A33" s="10"/>
      <c r="B33" s="11" t="s">
        <v>51</v>
      </c>
      <c r="C33" s="11"/>
      <c r="D33" s="12" t="s">
        <v>52</v>
      </c>
      <c r="E33" s="13">
        <f>SUM(E34:E34)</f>
        <v>0</v>
      </c>
      <c r="F33" s="13">
        <f>SUM(F34:F34)</f>
        <v>424080</v>
      </c>
      <c r="G33" s="13">
        <f>SUM(G34:G34)</f>
        <v>424080</v>
      </c>
      <c r="H33" s="13">
        <f>SUM(H34:H34)</f>
        <v>397370</v>
      </c>
      <c r="I33" s="14">
        <f>H33/G33</f>
        <v>0.9370166006413884</v>
      </c>
    </row>
    <row r="34" spans="1:9" ht="36.75" customHeight="1">
      <c r="A34" s="10"/>
      <c r="B34" s="10"/>
      <c r="C34" s="15" t="s">
        <v>8</v>
      </c>
      <c r="D34" s="16" t="s">
        <v>39</v>
      </c>
      <c r="E34" s="17">
        <v>0</v>
      </c>
      <c r="F34" s="17">
        <f>G34-E34</f>
        <v>424080</v>
      </c>
      <c r="G34" s="17">
        <v>424080</v>
      </c>
      <c r="H34" s="17">
        <v>397370</v>
      </c>
      <c r="I34" s="18">
        <f>H34/G34</f>
        <v>0.9370166006413884</v>
      </c>
    </row>
    <row r="35" spans="1:9" ht="66" customHeight="1">
      <c r="A35" s="10"/>
      <c r="B35" s="11" t="s">
        <v>54</v>
      </c>
      <c r="C35" s="11"/>
      <c r="D35" s="24" t="s">
        <v>55</v>
      </c>
      <c r="E35" s="13">
        <f>SUM(E36:E36)</f>
        <v>19440</v>
      </c>
      <c r="F35" s="13">
        <f>SUM(F36:F36)</f>
        <v>10560</v>
      </c>
      <c r="G35" s="13">
        <f>SUM(G36:G36)</f>
        <v>30000</v>
      </c>
      <c r="H35" s="13">
        <f>SUM(H36:H36)</f>
        <v>28127.7</v>
      </c>
      <c r="I35" s="14">
        <f>H35/G35</f>
        <v>0.93759</v>
      </c>
    </row>
    <row r="36" spans="1:9" ht="36.75" customHeight="1">
      <c r="A36" s="10"/>
      <c r="B36" s="10"/>
      <c r="C36" s="15" t="s">
        <v>8</v>
      </c>
      <c r="D36" s="16" t="s">
        <v>39</v>
      </c>
      <c r="E36" s="17">
        <v>19440</v>
      </c>
      <c r="F36" s="17">
        <f>G36-E36</f>
        <v>10560</v>
      </c>
      <c r="G36" s="17">
        <v>30000</v>
      </c>
      <c r="H36" s="17">
        <v>28127.7</v>
      </c>
      <c r="I36" s="18">
        <f>H36/G36</f>
        <v>0.93759</v>
      </c>
    </row>
    <row r="37" spans="1:9" ht="5.25" customHeight="1">
      <c r="A37" s="41"/>
      <c r="B37" s="41"/>
      <c r="C37" s="41"/>
      <c r="D37" s="42"/>
      <c r="E37" s="42"/>
      <c r="F37" s="42"/>
      <c r="G37" s="42"/>
      <c r="H37" s="42"/>
      <c r="I37" s="42"/>
    </row>
    <row r="38" spans="1:9" ht="26.25" customHeight="1">
      <c r="A38" s="35" t="s">
        <v>43</v>
      </c>
      <c r="B38" s="36"/>
      <c r="C38" s="36"/>
      <c r="D38" s="37"/>
      <c r="E38" s="23">
        <f>E5+E8+E13+E20+E23+E26</f>
        <v>15434565</v>
      </c>
      <c r="F38" s="23">
        <f>F5+F8+F13+F20+F23+F26</f>
        <v>616407.15</v>
      </c>
      <c r="G38" s="23">
        <f>G5+G8+G13+G20+G23+G26</f>
        <v>16050972.15</v>
      </c>
      <c r="H38" s="23">
        <f>H5+H8+H13+H20+H23+H26</f>
        <v>15833479.389999999</v>
      </c>
      <c r="I38" s="43">
        <f>H38/G38</f>
        <v>0.986449869953827</v>
      </c>
    </row>
  </sheetData>
  <sheetProtection/>
  <autoFilter ref="A3:I36"/>
  <mergeCells count="5">
    <mergeCell ref="A38:D38"/>
    <mergeCell ref="A1:I1"/>
    <mergeCell ref="A2:I2"/>
    <mergeCell ref="A37:C37"/>
    <mergeCell ref="D37:I37"/>
  </mergeCells>
  <printOptions horizontalCentered="1"/>
  <pageMargins left="0.984251968503937" right="0.7086614173228347" top="0.7480314960629921" bottom="0.7480314960629921" header="0.31496062992125984" footer="0.31496062992125984"/>
  <pageSetup firstPageNumber="34" useFirstPageNumber="1"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Bogna Kaźmierczak</cp:lastModifiedBy>
  <cp:lastPrinted>2021-02-22T09:05:06Z</cp:lastPrinted>
  <dcterms:created xsi:type="dcterms:W3CDTF">2020-02-04T17:42:51Z</dcterms:created>
  <dcterms:modified xsi:type="dcterms:W3CDTF">2021-03-11T13:27:24Z</dcterms:modified>
  <cp:category/>
  <cp:version/>
  <cp:contentType/>
  <cp:contentStatus/>
</cp:coreProperties>
</file>